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hab\Desktop\Requests\Alex Bank\Tools - 2151\1- PR\"/>
    </mc:Choice>
  </mc:AlternateContent>
  <bookViews>
    <workbookView xWindow="-110" yWindow="-110" windowWidth="19420" windowHeight="10300" activeTab="2"/>
  </bookViews>
  <sheets>
    <sheet name="ورقة1" sheetId="1" r:id="rId1"/>
    <sheet name="جاد" sheetId="4" r:id="rId2"/>
    <sheet name="Sheet1" sheetId="2" r:id="rId3"/>
    <sheet name="Sheet2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4" l="1"/>
  <c r="F10" i="4"/>
  <c r="N2" i="4"/>
  <c r="H4" i="4"/>
  <c r="H8" i="4"/>
  <c r="D12" i="4"/>
  <c r="F38" i="4"/>
  <c r="G38" i="4" s="1"/>
  <c r="G39" i="4" s="1"/>
  <c r="M38" i="4"/>
  <c r="M36" i="4"/>
  <c r="M35" i="4"/>
  <c r="M34" i="4"/>
  <c r="M33" i="4"/>
  <c r="H34" i="4"/>
  <c r="H35" i="4"/>
  <c r="H36" i="4"/>
  <c r="H37" i="4"/>
  <c r="H33" i="4"/>
  <c r="G35" i="4"/>
  <c r="G37" i="4"/>
  <c r="G36" i="4"/>
  <c r="G34" i="4"/>
  <c r="G33" i="4"/>
  <c r="F22" i="4"/>
  <c r="G22" i="4" s="1"/>
  <c r="G23" i="4" s="1"/>
  <c r="M17" i="4"/>
  <c r="M18" i="4"/>
  <c r="M19" i="4"/>
  <c r="M20" i="4"/>
  <c r="M21" i="4"/>
  <c r="M22" i="4"/>
  <c r="M23" i="4"/>
  <c r="M24" i="4"/>
  <c r="M25" i="4"/>
  <c r="M26" i="4"/>
  <c r="M27" i="4"/>
  <c r="M16" i="4"/>
  <c r="G20" i="4"/>
  <c r="G19" i="4"/>
  <c r="G18" i="4"/>
  <c r="G17" i="4"/>
  <c r="G16" i="4"/>
  <c r="G15" i="4"/>
  <c r="M9" i="4"/>
  <c r="H3" i="4"/>
  <c r="H5" i="4"/>
  <c r="H2" i="4"/>
  <c r="G5" i="4"/>
  <c r="G4" i="4"/>
  <c r="G3" i="4"/>
  <c r="G2" i="4"/>
  <c r="K23" i="1"/>
  <c r="K26" i="1"/>
  <c r="K25" i="1"/>
  <c r="K24" i="1"/>
  <c r="K15" i="1"/>
  <c r="K16" i="1"/>
  <c r="K17" i="1"/>
  <c r="K18" i="1"/>
  <c r="K19" i="1"/>
  <c r="K14" i="1"/>
  <c r="M41" i="4" l="1"/>
  <c r="M28" i="4"/>
  <c r="H7" i="4"/>
</calcChain>
</file>

<file path=xl/sharedStrings.xml><?xml version="1.0" encoding="utf-8"?>
<sst xmlns="http://schemas.openxmlformats.org/spreadsheetml/2006/main" count="213" uniqueCount="96">
  <si>
    <t>بطاطس</t>
  </si>
  <si>
    <t>22-26</t>
  </si>
  <si>
    <t>فول</t>
  </si>
  <si>
    <t>طعمية</t>
  </si>
  <si>
    <t>بيض بسطرمة</t>
  </si>
  <si>
    <t>بابا غنوج</t>
  </si>
  <si>
    <t>دناميت ( فول بيض - بذنجان - بطاطس - طحينة - سلطة</t>
  </si>
  <si>
    <t>جبنة رومى مقلية</t>
  </si>
  <si>
    <t>36-47</t>
  </si>
  <si>
    <t>كفته</t>
  </si>
  <si>
    <t>68-86</t>
  </si>
  <si>
    <t>كبده</t>
  </si>
  <si>
    <t>47-55</t>
  </si>
  <si>
    <t>هوت دوج</t>
  </si>
  <si>
    <t>برجر لحم</t>
  </si>
  <si>
    <t>فراخ بانيه</t>
  </si>
  <si>
    <t>شيش طاووق</t>
  </si>
  <si>
    <t>فاهيتا</t>
  </si>
  <si>
    <t>سجق</t>
  </si>
  <si>
    <t>جبنة بالطماطم</t>
  </si>
  <si>
    <t xml:space="preserve">وجبة ربع فرخة ورك </t>
  </si>
  <si>
    <t>بيتزا مارجريتا</t>
  </si>
  <si>
    <t xml:space="preserve">شاورما لحمة / فراخ </t>
  </si>
  <si>
    <t>86-101</t>
  </si>
  <si>
    <t>وجبة ربع فرخة مشوية</t>
  </si>
  <si>
    <t>105-85</t>
  </si>
  <si>
    <t>حواوشى</t>
  </si>
  <si>
    <t>75-90</t>
  </si>
  <si>
    <t>110 - 88</t>
  </si>
  <si>
    <t>تربو كبده / سجق / كفته /بانيه / شيش طاووق ( علبة رز كبسه - 100 جرام كبده - طحينة )</t>
  </si>
  <si>
    <t>تربو جمبرى</t>
  </si>
  <si>
    <t>رز بالجمبرى</t>
  </si>
  <si>
    <t>مكرونة فرن / بولونيز باللحم المفروم</t>
  </si>
  <si>
    <t>فطير سكر / كاستر</t>
  </si>
  <si>
    <t>78-95</t>
  </si>
  <si>
    <t>منيو جاد، وسط البلد، القاهرة، مصر | منيو المطعم | المنيوز | 21 شارع عبد الخالق ثروت</t>
  </si>
  <si>
    <t xml:space="preserve">استاند تخزين 5 رف حمولة 250 ك
(مقاسات ارتفاع 2 متر عرض 90سم عمق 42سم)
</t>
  </si>
  <si>
    <t>شراء وجبات ساخنة مكونة من عدد 2 ساندوتش من الإختيارات التالية ( فول +طعمية / طعمية + بطاطس / بطاطس + فول / دناميت + طعمية / جبنة طماطم + فول / جبنة طماطم + طعمية / بيض بسطرمه + فول / بيض بسطرمه + طعمية / بيض بالجبنة + فول / بيض بالجبنة + طعمية )</t>
  </si>
  <si>
    <t xml:space="preserve">شراء وجبات ساخنة مكونة منالاختيارات التالية ( بيتزا مارجريتا / حواوشى حجم كبير  /حواوشى حجم صغير + ساندوتش بطاطس / كبدة + باكيت بطاطس / سجق + باكيت بطاطس/ هوت دوج + باكيت بطاطس/برجر + باكيت بطاطس/ كفته حجم صغير + ساندوتش بطاطس / فراخ بانيه حجم صغير + ساندوتش بطاطس / شيش طاووق حجم صغير + ساندوتش بطاطس /  كفته حجم كبير/ فراخ بانيه حجم كبير / شيش طاووق حجم كبير </t>
  </si>
  <si>
    <t>فى انتظار ارسال عرض السعر وكيفية توضيح عمل طلب الدفع مع المورد </t>
  </si>
  <si>
    <t>بكرة خيط وزن 1/4 ك الوان ( - بيج - اوف وايت ) عدد 6 بكرة لكل لون</t>
  </si>
  <si>
    <t>CONSULTTRN</t>
  </si>
  <si>
    <t>ساندوتش بطاطس شامى</t>
  </si>
  <si>
    <t>ساندوتش بطاطس فرنساوى</t>
  </si>
  <si>
    <t>ساندوتش بطاطس كاتشب ومايونيز</t>
  </si>
  <si>
    <t>ساندوتش فول</t>
  </si>
  <si>
    <t>ساندوتش طعمية</t>
  </si>
  <si>
    <t>ساندوتش اومليت بيتزا</t>
  </si>
  <si>
    <t>ساندوتش جبنة بيضاء بالطماطم</t>
  </si>
  <si>
    <t>ساندوتش ديناميت</t>
  </si>
  <si>
    <t>ساندوتش فول بيض مسلوق</t>
  </si>
  <si>
    <t>ساندوتش مكس ( فول+ طعمية )</t>
  </si>
  <si>
    <t>ساندوتش بيض اومليت بالبسطرمة</t>
  </si>
  <si>
    <t>LINE 15 
عدد 1280 ساندوتش</t>
  </si>
  <si>
    <t>سعر الساندوتش</t>
  </si>
  <si>
    <t>الصنف</t>
  </si>
  <si>
    <t>م</t>
  </si>
  <si>
    <t>الاجمالى</t>
  </si>
  <si>
    <t>ساندوتش كفته عيش فرنساوى</t>
  </si>
  <si>
    <t>ساندوتش بطاطس سلطة خضراء وطحينة</t>
  </si>
  <si>
    <t>ساندوتش كبده وسط</t>
  </si>
  <si>
    <t>برجر لحم مكس</t>
  </si>
  <si>
    <t xml:space="preserve">برجر لحم </t>
  </si>
  <si>
    <t>ساندوتش فراخ بانيه عيش فرنساوى</t>
  </si>
  <si>
    <t>ساندوتش شيش طاووق عيش فرنساوى</t>
  </si>
  <si>
    <t>باكيت بطاطس</t>
  </si>
  <si>
    <t xml:space="preserve">عدد السندوتشات </t>
  </si>
  <si>
    <t>اعداد السندوتشات</t>
  </si>
  <si>
    <t>الاساسى</t>
  </si>
  <si>
    <t>الإضافى</t>
  </si>
  <si>
    <t>إجمالي عدد السندوتشات</t>
  </si>
  <si>
    <t>عدد الوجبات المطلوبة</t>
  </si>
  <si>
    <t>بند 15 سعر الوجبة 50 ج</t>
  </si>
  <si>
    <t>بند 16 اللى ب 110</t>
  </si>
  <si>
    <t>العدد7 دول 3.5 مجموعات ×20سيدة × تكرار مرتين</t>
  </si>
  <si>
    <t>عدد المجموعات 2*20</t>
  </si>
  <si>
    <t>بند 165 سعر الوجبة 50 ج</t>
  </si>
  <si>
    <t>اجمالى سعر الوجبة</t>
  </si>
  <si>
    <t>عدد المجموعات 3.5*20</t>
  </si>
  <si>
    <t xml:space="preserve">  </t>
  </si>
  <si>
    <t>عدد الأيام</t>
  </si>
  <si>
    <t>عدد الوجبات</t>
  </si>
  <si>
    <t>عدد البنات</t>
  </si>
  <si>
    <t xml:space="preserve">عدد الأيام التكرار </t>
  </si>
  <si>
    <t xml:space="preserve">استاند حائط لتعليق الخيوط </t>
  </si>
  <si>
    <t>مليكان استاند معدنى مقاس 42 سم</t>
  </si>
  <si>
    <t>ترابيزة مكوى</t>
  </si>
  <si>
    <t xml:space="preserve">مكوى بخار صناعى 5 لتر </t>
  </si>
  <si>
    <t>سماعة كمبيوتر خارجية</t>
  </si>
  <si>
    <t>مروحه حائط 16 بوصة تحكم عن بعد</t>
  </si>
  <si>
    <t>رف حائط معدنى مقاس متر ×25سم</t>
  </si>
  <si>
    <t>استاند حائط لتعليق الخيوط مقاس 1.50×1.5</t>
  </si>
  <si>
    <t>صندوق بغطاء بلاستيك شفاف مقاس 45×30</t>
  </si>
  <si>
    <t>الكمية</t>
  </si>
  <si>
    <t>مروحه استاند   تحكم عن بعد</t>
  </si>
  <si>
    <t>باسكت بلاستيك شفاف او مفرغ  مقاس 35 × 45 ارتفاع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</si>
</sst>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Aptos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2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7" xfId="0" applyBorder="1"/>
    <xf numFmtId="0" fontId="0" fillId="0" borderId="3" xfId="0" applyBorder="1" applyAlignment="1">
      <alignment horizontal="center" vertical="center" wrapText="1" readingOrder="2"/>
    </xf>
    <xf numFmtId="0" fontId="0" fillId="0" borderId="3" xfId="0" applyBorder="1" applyAlignment="1">
      <alignment horizontal="center" vertical="center" readingOrder="2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lmenus.com/ar/%D8%A7%D9%84%D9%82%D8%A7%D9%87%D8%B1%D9%87/%D8%AC%D8%A7%D8%AF-w2a7/%D9%88%D8%B3%D8%B7-%D8%A7%D9%84%D8%A8%D9%84%D8%AF-4a63?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q=%D8%A8%D9%88%D9%83%D8%B3+%D8%A8%D9%84%D8%A7%D8%B3%D8%AA%D9%8A%D9%83&amp;sca_esv=f34846371ddf0b46&amp;hl=ar-EG&amp;udm=2&amp;sxsrf=AE3TifPLCpUgUQplX1Tn8KVR8DAOQ-IQZw%3A1756725778791&amp;ei=EoK1aNf6L7SJkdUPzqW3yAk&amp;ved=0ahUKEwjXy4zAubePAxW0RKQEHc7SDZkQ4dUDCBE&amp;uact=5&amp;oq=%D8%A8%D9%88%D9%83%D8%B3+%D8%A8%D9%84%D8%A7%D8%B3%D8%AA%D9%8A%D9%83&amp;gs_lp=Egtnd3Mtd2l6LWltZyIX2KjZiNmD2LMg2KjZhNin2LPYqtmK2YMyBRAAGIAEMgUQABiABDIFEAAYgAQyBRAAGIAEMgUQABiABDIFEAAYgAQyBRAAGIAEMgUQABiABDIEEAAYHjIEEAAYHkjvK1CiBFiHJXABeACQAQCYAXmgAf4JqgEEMS4xMbgBA8gBAPgBAZgCDKACxQqoAgDCAgsQABiABBixAxiDAcICCBAAGIAEGLEDwgIOEAAYgAQYsQMYgwEYigXCAgsQABiABBixAxiKBZgDApIHBDAuMTKgB4IssgcEMC4xMrgHxQrCBwgwLjEuMTAuMcgHPw&amp;sclient=gws-wiz-im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rightToLeft="1" topLeftCell="A7" workbookViewId="0">
      <selection activeCell="F13" sqref="F13:K19"/>
    </sheetView>
  </sheetViews>
  <sheetFormatPr defaultRowHeight="14.5"/>
  <cols>
    <col min="1" max="1" width="64.1796875" bestFit="1" customWidth="1"/>
    <col min="7" max="7" width="23.7265625" bestFit="1" customWidth="1"/>
    <col min="8" max="8" width="8.7265625" customWidth="1"/>
    <col min="9" max="9" width="22.7265625" bestFit="1" customWidth="1"/>
  </cols>
  <sheetData>
    <row r="1" spans="1:11">
      <c r="A1" s="2" t="s">
        <v>0</v>
      </c>
      <c r="B1" s="2" t="s">
        <v>1</v>
      </c>
    </row>
    <row r="2" spans="1:11">
      <c r="A2" s="2" t="s">
        <v>2</v>
      </c>
      <c r="B2" s="2">
        <v>12</v>
      </c>
      <c r="F2">
        <v>1</v>
      </c>
      <c r="G2" t="s">
        <v>42</v>
      </c>
      <c r="H2">
        <v>22</v>
      </c>
    </row>
    <row r="3" spans="1:11">
      <c r="A3" s="2" t="s">
        <v>3</v>
      </c>
      <c r="B3" s="2">
        <v>12</v>
      </c>
      <c r="F3">
        <v>2</v>
      </c>
      <c r="G3" t="s">
        <v>43</v>
      </c>
      <c r="H3">
        <v>26</v>
      </c>
    </row>
    <row r="4" spans="1:11">
      <c r="A4" s="2" t="s">
        <v>4</v>
      </c>
      <c r="B4" s="2">
        <v>32</v>
      </c>
      <c r="F4">
        <v>3</v>
      </c>
      <c r="G4" t="s">
        <v>44</v>
      </c>
      <c r="H4">
        <v>27</v>
      </c>
    </row>
    <row r="5" spans="1:11">
      <c r="A5" s="2" t="s">
        <v>5</v>
      </c>
      <c r="B5" s="2">
        <v>32</v>
      </c>
      <c r="F5">
        <v>4</v>
      </c>
      <c r="G5" t="s">
        <v>45</v>
      </c>
      <c r="H5">
        <v>12</v>
      </c>
    </row>
    <row r="6" spans="1:11">
      <c r="A6" s="2" t="s">
        <v>6</v>
      </c>
      <c r="B6" s="2">
        <v>33</v>
      </c>
      <c r="F6">
        <v>5</v>
      </c>
      <c r="G6" t="s">
        <v>50</v>
      </c>
      <c r="H6">
        <v>22</v>
      </c>
    </row>
    <row r="7" spans="1:11">
      <c r="A7" s="2" t="s">
        <v>7</v>
      </c>
      <c r="B7" s="2" t="s">
        <v>8</v>
      </c>
      <c r="F7">
        <v>6</v>
      </c>
      <c r="G7" t="s">
        <v>46</v>
      </c>
      <c r="H7">
        <v>12</v>
      </c>
    </row>
    <row r="8" spans="1:11">
      <c r="A8" s="2" t="s">
        <v>19</v>
      </c>
      <c r="B8" s="2">
        <v>27</v>
      </c>
      <c r="F8">
        <v>7</v>
      </c>
      <c r="G8" t="s">
        <v>52</v>
      </c>
      <c r="H8">
        <v>32</v>
      </c>
    </row>
    <row r="9" spans="1:11">
      <c r="A9" s="2"/>
      <c r="B9" s="2"/>
      <c r="F9">
        <v>8</v>
      </c>
      <c r="G9" t="s">
        <v>47</v>
      </c>
      <c r="H9">
        <v>33</v>
      </c>
    </row>
    <row r="10" spans="1:11">
      <c r="A10" s="2" t="s">
        <v>18</v>
      </c>
      <c r="B10" s="2">
        <v>63</v>
      </c>
      <c r="F10">
        <v>9</v>
      </c>
      <c r="G10" t="s">
        <v>48</v>
      </c>
      <c r="H10">
        <v>21</v>
      </c>
    </row>
    <row r="11" spans="1:11">
      <c r="A11" s="2" t="s">
        <v>9</v>
      </c>
      <c r="B11" s="2" t="s">
        <v>10</v>
      </c>
      <c r="F11">
        <v>10</v>
      </c>
      <c r="G11" t="s">
        <v>49</v>
      </c>
      <c r="H11">
        <v>33</v>
      </c>
    </row>
    <row r="12" spans="1:11">
      <c r="A12" s="2" t="s">
        <v>11</v>
      </c>
      <c r="B12" s="2" t="s">
        <v>12</v>
      </c>
      <c r="F12">
        <v>11</v>
      </c>
      <c r="G12" t="s">
        <v>51</v>
      </c>
      <c r="H12">
        <v>20</v>
      </c>
    </row>
    <row r="13" spans="1:11">
      <c r="A13" s="2" t="s">
        <v>13</v>
      </c>
      <c r="B13" s="2">
        <v>62</v>
      </c>
      <c r="F13" s="6" t="s">
        <v>56</v>
      </c>
      <c r="G13" s="6" t="s">
        <v>55</v>
      </c>
      <c r="H13" s="6" t="s">
        <v>54</v>
      </c>
      <c r="I13" s="6" t="s">
        <v>55</v>
      </c>
      <c r="J13" s="6" t="s">
        <v>54</v>
      </c>
      <c r="K13" s="6" t="s">
        <v>57</v>
      </c>
    </row>
    <row r="14" spans="1:11">
      <c r="A14" s="2" t="s">
        <v>14</v>
      </c>
      <c r="B14" s="2">
        <v>60</v>
      </c>
      <c r="E14" s="14" t="s">
        <v>53</v>
      </c>
      <c r="F14" s="5">
        <v>1</v>
      </c>
      <c r="G14" s="5" t="s">
        <v>43</v>
      </c>
      <c r="H14" s="5">
        <v>26</v>
      </c>
      <c r="I14" s="5" t="s">
        <v>48</v>
      </c>
      <c r="J14" s="5">
        <v>21</v>
      </c>
      <c r="K14" s="5">
        <f>J14+H14</f>
        <v>47</v>
      </c>
    </row>
    <row r="15" spans="1:11">
      <c r="A15" s="2" t="s">
        <v>15</v>
      </c>
      <c r="B15" s="2" t="s">
        <v>10</v>
      </c>
      <c r="E15" s="15"/>
      <c r="F15" s="5">
        <v>2</v>
      </c>
      <c r="G15" s="5" t="s">
        <v>44</v>
      </c>
      <c r="H15" s="5">
        <v>27</v>
      </c>
      <c r="I15" s="5" t="s">
        <v>51</v>
      </c>
      <c r="J15" s="5">
        <v>20</v>
      </c>
      <c r="K15" s="5">
        <f t="shared" ref="K15:K19" si="0">J15+H15</f>
        <v>47</v>
      </c>
    </row>
    <row r="16" spans="1:11">
      <c r="A16" s="2" t="s">
        <v>16</v>
      </c>
      <c r="B16" s="2" t="s">
        <v>10</v>
      </c>
      <c r="E16" s="15"/>
      <c r="F16" s="5">
        <v>3</v>
      </c>
      <c r="G16" s="5" t="s">
        <v>52</v>
      </c>
      <c r="H16" s="5">
        <v>32</v>
      </c>
      <c r="I16" s="5" t="s">
        <v>2</v>
      </c>
      <c r="J16" s="5">
        <v>12</v>
      </c>
      <c r="K16" s="5">
        <f t="shared" si="0"/>
        <v>44</v>
      </c>
    </row>
    <row r="17" spans="1:11">
      <c r="A17" s="2" t="s">
        <v>17</v>
      </c>
      <c r="B17" s="2" t="s">
        <v>10</v>
      </c>
      <c r="E17" s="15"/>
      <c r="F17" s="5">
        <v>4</v>
      </c>
      <c r="G17" s="5" t="s">
        <v>47</v>
      </c>
      <c r="H17" s="5">
        <v>33</v>
      </c>
      <c r="I17" s="5" t="s">
        <v>3</v>
      </c>
      <c r="J17" s="5">
        <v>12</v>
      </c>
      <c r="K17" s="5">
        <f t="shared" si="0"/>
        <v>45</v>
      </c>
    </row>
    <row r="18" spans="1:11">
      <c r="A18" s="2" t="s">
        <v>20</v>
      </c>
      <c r="B18" s="2">
        <v>100</v>
      </c>
      <c r="E18" s="15"/>
      <c r="F18" s="5">
        <v>5</v>
      </c>
      <c r="G18" s="5" t="s">
        <v>49</v>
      </c>
      <c r="H18" s="5">
        <v>33</v>
      </c>
      <c r="I18" s="5" t="s">
        <v>3</v>
      </c>
      <c r="J18" s="5">
        <v>12</v>
      </c>
      <c r="K18" s="5">
        <f t="shared" si="0"/>
        <v>45</v>
      </c>
    </row>
    <row r="19" spans="1:11">
      <c r="A19" s="2" t="s">
        <v>21</v>
      </c>
      <c r="B19" s="2">
        <v>105</v>
      </c>
      <c r="E19" s="15"/>
      <c r="F19" s="5">
        <v>6</v>
      </c>
      <c r="G19" s="5" t="s">
        <v>51</v>
      </c>
      <c r="H19" s="5">
        <v>20</v>
      </c>
      <c r="I19" s="5" t="s">
        <v>48</v>
      </c>
      <c r="J19" s="5">
        <v>21</v>
      </c>
      <c r="K19" s="5">
        <f t="shared" si="0"/>
        <v>41</v>
      </c>
    </row>
    <row r="20" spans="1:11">
      <c r="A20" s="2" t="s">
        <v>22</v>
      </c>
      <c r="B20" s="2" t="s">
        <v>23</v>
      </c>
    </row>
    <row r="21" spans="1:11">
      <c r="A21" s="2" t="s">
        <v>24</v>
      </c>
      <c r="B21" s="2" t="s">
        <v>25</v>
      </c>
    </row>
    <row r="22" spans="1:11">
      <c r="A22" s="2" t="s">
        <v>26</v>
      </c>
      <c r="B22" s="2" t="s">
        <v>27</v>
      </c>
      <c r="F22" s="6" t="s">
        <v>56</v>
      </c>
      <c r="G22" s="6" t="s">
        <v>55</v>
      </c>
      <c r="H22" s="6" t="s">
        <v>54</v>
      </c>
      <c r="I22" s="6" t="s">
        <v>55</v>
      </c>
      <c r="J22" s="6" t="s">
        <v>54</v>
      </c>
      <c r="K22" s="6" t="s">
        <v>57</v>
      </c>
    </row>
    <row r="23" spans="1:11">
      <c r="A23" s="2" t="s">
        <v>29</v>
      </c>
      <c r="B23" s="2" t="s">
        <v>28</v>
      </c>
      <c r="F23" s="5">
        <v>1</v>
      </c>
      <c r="G23" t="s">
        <v>64</v>
      </c>
      <c r="H23" s="5">
        <v>86</v>
      </c>
      <c r="I23" s="5" t="s">
        <v>59</v>
      </c>
      <c r="J23" s="5">
        <v>22</v>
      </c>
      <c r="K23" s="5">
        <f>J23+H23</f>
        <v>108</v>
      </c>
    </row>
    <row r="24" spans="1:11">
      <c r="A24" s="2" t="s">
        <v>30</v>
      </c>
      <c r="B24" s="2">
        <v>100</v>
      </c>
      <c r="F24" s="5">
        <v>2</v>
      </c>
      <c r="G24" s="5" t="s">
        <v>58</v>
      </c>
      <c r="H24" s="5">
        <v>86</v>
      </c>
      <c r="I24" s="5" t="s">
        <v>59</v>
      </c>
      <c r="J24" s="5">
        <v>22</v>
      </c>
      <c r="K24" s="5">
        <f t="shared" ref="K24:K26" si="1">J24+H24</f>
        <v>108</v>
      </c>
    </row>
    <row r="25" spans="1:11">
      <c r="A25" s="2" t="s">
        <v>31</v>
      </c>
      <c r="B25" s="2">
        <v>110</v>
      </c>
      <c r="F25" s="5">
        <v>3</v>
      </c>
      <c r="G25" s="2" t="s">
        <v>61</v>
      </c>
      <c r="H25" s="2">
        <v>72</v>
      </c>
      <c r="I25" s="5" t="s">
        <v>65</v>
      </c>
      <c r="J25" s="5">
        <v>33</v>
      </c>
      <c r="K25" s="5">
        <f t="shared" si="1"/>
        <v>105</v>
      </c>
    </row>
    <row r="26" spans="1:11">
      <c r="A26" s="2" t="s">
        <v>32</v>
      </c>
      <c r="B26" s="2">
        <v>98</v>
      </c>
      <c r="F26" s="5">
        <v>4</v>
      </c>
      <c r="G26" s="5" t="s">
        <v>63</v>
      </c>
      <c r="H26" s="5">
        <v>86</v>
      </c>
      <c r="I26" s="5" t="s">
        <v>59</v>
      </c>
      <c r="J26" s="5">
        <v>22</v>
      </c>
      <c r="K26" s="5">
        <f t="shared" si="1"/>
        <v>108</v>
      </c>
    </row>
    <row r="27" spans="1:11">
      <c r="A27" s="2" t="s">
        <v>33</v>
      </c>
      <c r="B27" s="2" t="s">
        <v>34</v>
      </c>
    </row>
    <row r="28" spans="1:11">
      <c r="A28" s="1" t="s">
        <v>35</v>
      </c>
    </row>
    <row r="29" spans="1:11">
      <c r="G29" s="2" t="s">
        <v>62</v>
      </c>
      <c r="H29" s="2">
        <v>60</v>
      </c>
      <c r="I29" s="5" t="s">
        <v>60</v>
      </c>
      <c r="J29" s="5">
        <v>47</v>
      </c>
    </row>
  </sheetData>
  <mergeCells count="1">
    <mergeCell ref="E14:E19"/>
  </mergeCells>
  <hyperlinks>
    <hyperlink ref="A28" r:id="rId1" display="https://www.elmenus.com/ar/%D8%A7%D9%84%D9%82%D8%A7%D9%87%D8%B1%D9%87/%D8%AC%D8%A7%D8%AF-w2a7/%D9%88%D8%B3%D8%B7-%D8%A7%D9%84%D8%A8%D9%84%D8%AF-4a63?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rightToLeft="1" topLeftCell="C1" zoomScaleNormal="100" workbookViewId="0">
      <selection activeCell="F8" sqref="F8"/>
    </sheetView>
  </sheetViews>
  <sheetFormatPr defaultRowHeight="14.5"/>
  <cols>
    <col min="1" max="1" width="1.81640625" bestFit="1" customWidth="1"/>
    <col min="2" max="2" width="1.81640625" customWidth="1"/>
    <col min="3" max="3" width="26.90625" bestFit="1" customWidth="1"/>
    <col min="4" max="4" width="11.453125" customWidth="1"/>
    <col min="5" max="5" width="28.26953125" bestFit="1" customWidth="1"/>
    <col min="6" max="6" width="11.453125" customWidth="1"/>
    <col min="7" max="7" width="13.26953125" customWidth="1"/>
    <col min="8" max="8" width="13" bestFit="1" customWidth="1"/>
    <col min="10" max="10" width="6.453125" bestFit="1" customWidth="1"/>
    <col min="11" max="11" width="28.26953125" bestFit="1" customWidth="1"/>
    <col min="12" max="12" width="11.90625" bestFit="1" customWidth="1"/>
    <col min="13" max="13" width="16.1796875" bestFit="1" customWidth="1"/>
  </cols>
  <sheetData>
    <row r="1" spans="1:14">
      <c r="A1" s="6" t="s">
        <v>56</v>
      </c>
      <c r="B1" s="6" t="s">
        <v>56</v>
      </c>
      <c r="C1" s="6" t="s">
        <v>55</v>
      </c>
      <c r="D1" s="6" t="s">
        <v>54</v>
      </c>
      <c r="E1" s="6" t="s">
        <v>55</v>
      </c>
      <c r="F1" s="6" t="s">
        <v>54</v>
      </c>
      <c r="G1" s="6" t="s">
        <v>57</v>
      </c>
      <c r="H1" s="7" t="s">
        <v>66</v>
      </c>
      <c r="I1" s="7" t="s">
        <v>83</v>
      </c>
      <c r="J1" s="16" t="s">
        <v>67</v>
      </c>
      <c r="K1" s="17"/>
      <c r="L1" s="17"/>
      <c r="M1" s="18"/>
    </row>
    <row r="2" spans="1:14">
      <c r="A2" s="5">
        <v>1</v>
      </c>
      <c r="B2">
        <v>1</v>
      </c>
      <c r="C2" t="s">
        <v>64</v>
      </c>
      <c r="D2" s="5">
        <v>86</v>
      </c>
      <c r="E2" s="5" t="s">
        <v>59</v>
      </c>
      <c r="F2" s="5">
        <v>22</v>
      </c>
      <c r="G2" s="5">
        <f>F2+D2</f>
        <v>108</v>
      </c>
      <c r="H2">
        <f>2*20</f>
        <v>40</v>
      </c>
      <c r="I2">
        <v>40</v>
      </c>
      <c r="J2" s="10"/>
      <c r="K2" s="8" t="s">
        <v>55</v>
      </c>
      <c r="L2" s="8" t="s">
        <v>54</v>
      </c>
      <c r="M2" s="9" t="s">
        <v>71</v>
      </c>
      <c r="N2">
        <f>8*20</f>
        <v>160</v>
      </c>
    </row>
    <row r="3" spans="1:14">
      <c r="A3" s="5">
        <v>2</v>
      </c>
      <c r="B3" s="5">
        <v>2</v>
      </c>
      <c r="C3" s="5" t="s">
        <v>58</v>
      </c>
      <c r="D3" s="5">
        <v>86</v>
      </c>
      <c r="E3" s="5" t="s">
        <v>59</v>
      </c>
      <c r="F3" s="5">
        <v>22</v>
      </c>
      <c r="G3" s="5">
        <f t="shared" ref="G3:G5" si="0">F3+D3</f>
        <v>108</v>
      </c>
      <c r="H3">
        <f t="shared" ref="H3:H5" si="1">2*20</f>
        <v>40</v>
      </c>
      <c r="I3">
        <v>40</v>
      </c>
      <c r="J3" s="19" t="s">
        <v>68</v>
      </c>
      <c r="K3" s="5" t="s">
        <v>64</v>
      </c>
      <c r="L3" s="5">
        <v>86</v>
      </c>
      <c r="M3" s="5">
        <v>40</v>
      </c>
    </row>
    <row r="4" spans="1:14">
      <c r="A4" s="5">
        <v>3</v>
      </c>
      <c r="B4" s="5">
        <v>3</v>
      </c>
      <c r="C4" s="5" t="s">
        <v>61</v>
      </c>
      <c r="D4" s="5">
        <v>72</v>
      </c>
      <c r="E4" s="5" t="s">
        <v>65</v>
      </c>
      <c r="F4" s="5">
        <v>33</v>
      </c>
      <c r="G4" s="5">
        <f t="shared" si="0"/>
        <v>105</v>
      </c>
      <c r="H4">
        <f>2*20</f>
        <v>40</v>
      </c>
      <c r="I4">
        <f>2*20</f>
        <v>40</v>
      </c>
      <c r="J4" s="20"/>
      <c r="K4" s="5" t="s">
        <v>58</v>
      </c>
      <c r="L4" s="5">
        <v>86</v>
      </c>
      <c r="M4" s="5">
        <v>40</v>
      </c>
    </row>
    <row r="5" spans="1:14">
      <c r="A5" s="5">
        <v>4</v>
      </c>
      <c r="B5" s="5">
        <v>4</v>
      </c>
      <c r="C5" s="5" t="s">
        <v>63</v>
      </c>
      <c r="D5" s="5">
        <v>86</v>
      </c>
      <c r="E5" s="5" t="s">
        <v>59</v>
      </c>
      <c r="F5" s="5">
        <v>22</v>
      </c>
      <c r="G5" s="5">
        <f t="shared" si="0"/>
        <v>108</v>
      </c>
      <c r="H5">
        <f t="shared" si="1"/>
        <v>40</v>
      </c>
      <c r="I5">
        <v>40</v>
      </c>
      <c r="J5" s="20"/>
      <c r="K5" s="5" t="s">
        <v>61</v>
      </c>
      <c r="L5" s="5">
        <v>72</v>
      </c>
      <c r="M5" s="5">
        <v>40</v>
      </c>
    </row>
    <row r="6" spans="1:14">
      <c r="J6" s="21"/>
      <c r="K6" s="5" t="s">
        <v>63</v>
      </c>
      <c r="L6" s="5">
        <v>86</v>
      </c>
      <c r="M6" s="5">
        <v>40</v>
      </c>
    </row>
    <row r="7" spans="1:14">
      <c r="E7" t="s">
        <v>80</v>
      </c>
      <c r="F7">
        <v>8</v>
      </c>
      <c r="H7">
        <f>SUM(H2:H6)</f>
        <v>160</v>
      </c>
      <c r="I7" t="s">
        <v>73</v>
      </c>
      <c r="J7" s="19" t="s">
        <v>69</v>
      </c>
      <c r="K7" s="5" t="s">
        <v>59</v>
      </c>
      <c r="L7" s="5">
        <v>22</v>
      </c>
      <c r="M7" s="5">
        <v>120</v>
      </c>
    </row>
    <row r="8" spans="1:14">
      <c r="E8" t="s">
        <v>81</v>
      </c>
      <c r="F8">
        <v>20</v>
      </c>
      <c r="H8">
        <f>H7*2</f>
        <v>320</v>
      </c>
      <c r="J8" s="21"/>
      <c r="K8" s="5" t="s">
        <v>65</v>
      </c>
      <c r="L8" s="5">
        <v>33</v>
      </c>
      <c r="M8" s="5">
        <v>40</v>
      </c>
    </row>
    <row r="9" spans="1:14">
      <c r="E9" t="s">
        <v>82</v>
      </c>
      <c r="F9">
        <v>20</v>
      </c>
      <c r="J9" s="16" t="s">
        <v>70</v>
      </c>
      <c r="K9" s="17"/>
      <c r="L9" s="18"/>
      <c r="M9" s="5">
        <f>SUM(M3:M8)</f>
        <v>320</v>
      </c>
    </row>
    <row r="10" spans="1:14">
      <c r="F10">
        <f>F8*F7</f>
        <v>160</v>
      </c>
      <c r="J10" s="11"/>
      <c r="K10" s="11"/>
      <c r="L10" s="11"/>
    </row>
    <row r="11" spans="1:14">
      <c r="J11" s="11"/>
      <c r="K11" s="11"/>
      <c r="L11" s="11"/>
    </row>
    <row r="12" spans="1:14">
      <c r="D12">
        <f>3.5*20*12</f>
        <v>840</v>
      </c>
      <c r="J12" s="11"/>
      <c r="K12" s="11"/>
      <c r="L12" s="11"/>
    </row>
    <row r="13" spans="1:14">
      <c r="C13" t="s">
        <v>78</v>
      </c>
      <c r="D13" t="s">
        <v>72</v>
      </c>
    </row>
    <row r="14" spans="1:14">
      <c r="B14" s="6" t="s">
        <v>56</v>
      </c>
      <c r="C14" s="6" t="s">
        <v>55</v>
      </c>
      <c r="D14" s="6" t="s">
        <v>54</v>
      </c>
      <c r="E14" s="6" t="s">
        <v>55</v>
      </c>
      <c r="F14" s="6" t="s">
        <v>54</v>
      </c>
      <c r="G14" s="6" t="s">
        <v>77</v>
      </c>
      <c r="J14" s="16" t="s">
        <v>67</v>
      </c>
      <c r="K14" s="17"/>
      <c r="L14" s="17"/>
      <c r="M14" s="18"/>
    </row>
    <row r="15" spans="1:14">
      <c r="B15" s="5">
        <v>1</v>
      </c>
      <c r="C15" s="5" t="s">
        <v>43</v>
      </c>
      <c r="D15" s="5">
        <v>26</v>
      </c>
      <c r="E15" s="5" t="s">
        <v>48</v>
      </c>
      <c r="F15" s="5">
        <v>21</v>
      </c>
      <c r="G15" s="5">
        <f>F15+D15</f>
        <v>47</v>
      </c>
      <c r="H15">
        <v>7</v>
      </c>
      <c r="I15" t="s">
        <v>74</v>
      </c>
      <c r="J15" s="10"/>
      <c r="K15" s="8" t="s">
        <v>55</v>
      </c>
      <c r="L15" s="8" t="s">
        <v>54</v>
      </c>
      <c r="M15" s="9" t="s">
        <v>71</v>
      </c>
    </row>
    <row r="16" spans="1:14">
      <c r="B16" s="5">
        <v>2</v>
      </c>
      <c r="C16" s="5" t="s">
        <v>44</v>
      </c>
      <c r="D16" s="5">
        <v>27</v>
      </c>
      <c r="E16" s="5" t="s">
        <v>51</v>
      </c>
      <c r="F16" s="5">
        <v>20</v>
      </c>
      <c r="G16" s="5">
        <f t="shared" ref="G16:G20" si="2">F16+D16</f>
        <v>47</v>
      </c>
      <c r="H16">
        <v>7</v>
      </c>
      <c r="J16" s="22" t="s">
        <v>68</v>
      </c>
      <c r="K16" s="5" t="s">
        <v>43</v>
      </c>
      <c r="L16" s="5">
        <v>26</v>
      </c>
      <c r="M16" s="5">
        <f>N16*20</f>
        <v>140</v>
      </c>
      <c r="N16" s="5">
        <v>7</v>
      </c>
    </row>
    <row r="17" spans="2:14">
      <c r="B17" s="5">
        <v>3</v>
      </c>
      <c r="C17" s="5" t="s">
        <v>52</v>
      </c>
      <c r="D17" s="5">
        <v>32</v>
      </c>
      <c r="E17" s="5" t="s">
        <v>2</v>
      </c>
      <c r="F17" s="5">
        <v>12</v>
      </c>
      <c r="G17" s="5">
        <f t="shared" si="2"/>
        <v>44</v>
      </c>
      <c r="H17">
        <v>7</v>
      </c>
      <c r="J17" s="22"/>
      <c r="K17" s="5" t="s">
        <v>44</v>
      </c>
      <c r="L17" s="5">
        <v>27</v>
      </c>
      <c r="M17" s="5">
        <f t="shared" ref="M17:M27" si="3">N17*20</f>
        <v>140</v>
      </c>
      <c r="N17" s="5">
        <v>7</v>
      </c>
    </row>
    <row r="18" spans="2:14">
      <c r="B18" s="5">
        <v>4</v>
      </c>
      <c r="C18" s="5" t="s">
        <v>47</v>
      </c>
      <c r="D18" s="5">
        <v>33</v>
      </c>
      <c r="E18" s="5" t="s">
        <v>3</v>
      </c>
      <c r="F18" s="5">
        <v>12</v>
      </c>
      <c r="G18" s="5">
        <f t="shared" si="2"/>
        <v>45</v>
      </c>
      <c r="H18">
        <v>7</v>
      </c>
      <c r="J18" s="22"/>
      <c r="K18" s="5" t="s">
        <v>52</v>
      </c>
      <c r="L18" s="5">
        <v>32</v>
      </c>
      <c r="M18" s="5">
        <f t="shared" si="3"/>
        <v>140</v>
      </c>
      <c r="N18" s="5">
        <v>7</v>
      </c>
    </row>
    <row r="19" spans="2:14">
      <c r="B19" s="5">
        <v>5</v>
      </c>
      <c r="C19" s="5" t="s">
        <v>49</v>
      </c>
      <c r="D19" s="5">
        <v>33</v>
      </c>
      <c r="E19" s="5" t="s">
        <v>3</v>
      </c>
      <c r="F19" s="5">
        <v>12</v>
      </c>
      <c r="G19" s="5">
        <f t="shared" si="2"/>
        <v>45</v>
      </c>
      <c r="H19">
        <v>7</v>
      </c>
      <c r="J19" s="22"/>
      <c r="K19" s="5" t="s">
        <v>47</v>
      </c>
      <c r="L19" s="5">
        <v>33</v>
      </c>
      <c r="M19" s="5">
        <f t="shared" si="3"/>
        <v>140</v>
      </c>
      <c r="N19" s="5">
        <v>7</v>
      </c>
    </row>
    <row r="20" spans="2:14">
      <c r="B20" s="5">
        <v>6</v>
      </c>
      <c r="C20" s="5" t="s">
        <v>51</v>
      </c>
      <c r="D20" s="5">
        <v>20</v>
      </c>
      <c r="E20" s="5" t="s">
        <v>48</v>
      </c>
      <c r="F20" s="5">
        <v>21</v>
      </c>
      <c r="G20" s="5">
        <f t="shared" si="2"/>
        <v>41</v>
      </c>
      <c r="H20">
        <v>7</v>
      </c>
      <c r="J20" s="22"/>
      <c r="K20" s="5" t="s">
        <v>49</v>
      </c>
      <c r="L20" s="5">
        <v>33</v>
      </c>
      <c r="M20" s="5">
        <f t="shared" si="3"/>
        <v>140</v>
      </c>
      <c r="N20" s="12">
        <v>7</v>
      </c>
    </row>
    <row r="21" spans="2:14">
      <c r="J21" s="22"/>
      <c r="K21" s="5" t="s">
        <v>51</v>
      </c>
      <c r="L21" s="5">
        <v>20</v>
      </c>
      <c r="M21" s="5">
        <f t="shared" si="3"/>
        <v>280</v>
      </c>
      <c r="N21" s="12">
        <v>14</v>
      </c>
    </row>
    <row r="22" spans="2:14">
      <c r="F22">
        <f>12*20</f>
        <v>240</v>
      </c>
      <c r="G22">
        <f>F22*3.5</f>
        <v>840</v>
      </c>
      <c r="J22" s="22" t="s">
        <v>69</v>
      </c>
      <c r="K22" s="5" t="s">
        <v>48</v>
      </c>
      <c r="L22" s="5">
        <v>21</v>
      </c>
      <c r="M22" s="5">
        <f t="shared" si="3"/>
        <v>280</v>
      </c>
      <c r="N22" s="12">
        <v>14</v>
      </c>
    </row>
    <row r="23" spans="2:14">
      <c r="G23">
        <f>G22*2</f>
        <v>1680</v>
      </c>
      <c r="J23" s="22"/>
      <c r="K23" s="5" t="s">
        <v>51</v>
      </c>
      <c r="L23" s="5">
        <v>20</v>
      </c>
      <c r="M23" s="5">
        <f t="shared" si="3"/>
        <v>0</v>
      </c>
      <c r="N23" s="12"/>
    </row>
    <row r="24" spans="2:14">
      <c r="J24" s="22"/>
      <c r="K24" s="5" t="s">
        <v>2</v>
      </c>
      <c r="L24" s="5">
        <v>12</v>
      </c>
      <c r="M24" s="5">
        <f t="shared" si="3"/>
        <v>140</v>
      </c>
      <c r="N24" s="12">
        <v>7</v>
      </c>
    </row>
    <row r="25" spans="2:14">
      <c r="J25" s="22"/>
      <c r="K25" s="5" t="s">
        <v>3</v>
      </c>
      <c r="L25" s="5">
        <v>12</v>
      </c>
      <c r="M25" s="5">
        <f t="shared" si="3"/>
        <v>280</v>
      </c>
      <c r="N25" s="12">
        <v>14</v>
      </c>
    </row>
    <row r="26" spans="2:14">
      <c r="J26" s="22"/>
      <c r="K26" s="5" t="s">
        <v>3</v>
      </c>
      <c r="L26" s="5">
        <v>12</v>
      </c>
      <c r="M26" s="5">
        <f t="shared" si="3"/>
        <v>0</v>
      </c>
      <c r="N26" s="12"/>
    </row>
    <row r="27" spans="2:14">
      <c r="J27" s="22"/>
      <c r="K27" s="5" t="s">
        <v>48</v>
      </c>
      <c r="L27" s="5">
        <v>21</v>
      </c>
      <c r="M27" s="5">
        <f t="shared" si="3"/>
        <v>0</v>
      </c>
      <c r="N27" s="12"/>
    </row>
    <row r="28" spans="2:14">
      <c r="J28" s="16" t="s">
        <v>70</v>
      </c>
      <c r="K28" s="17"/>
      <c r="L28" s="18"/>
      <c r="M28" s="5">
        <f>SUM(M16:M27)</f>
        <v>1680</v>
      </c>
    </row>
    <row r="30" spans="2:14">
      <c r="C30" t="s">
        <v>79</v>
      </c>
    </row>
    <row r="31" spans="2:14">
      <c r="C31" t="s">
        <v>75</v>
      </c>
      <c r="D31" t="s">
        <v>76</v>
      </c>
    </row>
    <row r="32" spans="2:14">
      <c r="B32" s="6" t="s">
        <v>56</v>
      </c>
      <c r="C32" s="6" t="s">
        <v>55</v>
      </c>
      <c r="D32" s="6" t="s">
        <v>54</v>
      </c>
      <c r="E32" s="6" t="s">
        <v>55</v>
      </c>
      <c r="F32" s="6" t="s">
        <v>54</v>
      </c>
      <c r="G32" s="6" t="s">
        <v>57</v>
      </c>
      <c r="J32" s="16" t="s">
        <v>67</v>
      </c>
      <c r="K32" s="17"/>
      <c r="L32" s="17"/>
      <c r="M32" s="18"/>
    </row>
    <row r="33" spans="2:16">
      <c r="B33" s="5">
        <v>1</v>
      </c>
      <c r="C33" s="5" t="s">
        <v>44</v>
      </c>
      <c r="D33" s="5">
        <v>27</v>
      </c>
      <c r="E33" s="5" t="s">
        <v>51</v>
      </c>
      <c r="F33" s="5">
        <v>20</v>
      </c>
      <c r="G33" s="5">
        <f t="shared" ref="G33:G37" si="4">F33+D33</f>
        <v>47</v>
      </c>
      <c r="H33">
        <f>4*20</f>
        <v>80</v>
      </c>
      <c r="J33" s="22" t="s">
        <v>68</v>
      </c>
      <c r="K33" s="5" t="s">
        <v>44</v>
      </c>
      <c r="L33" s="5">
        <v>27</v>
      </c>
      <c r="M33" s="5">
        <f>4*20</f>
        <v>80</v>
      </c>
      <c r="N33" s="13"/>
    </row>
    <row r="34" spans="2:16">
      <c r="B34" s="5">
        <v>2</v>
      </c>
      <c r="C34" s="5" t="s">
        <v>52</v>
      </c>
      <c r="D34" s="5">
        <v>32</v>
      </c>
      <c r="E34" s="5" t="s">
        <v>2</v>
      </c>
      <c r="F34" s="5">
        <v>12</v>
      </c>
      <c r="G34" s="5">
        <f t="shared" si="4"/>
        <v>44</v>
      </c>
      <c r="H34">
        <f t="shared" ref="H34:H37" si="5">4*20</f>
        <v>80</v>
      </c>
      <c r="J34" s="22"/>
      <c r="K34" s="5" t="s">
        <v>52</v>
      </c>
      <c r="L34" s="5">
        <v>32</v>
      </c>
      <c r="M34" s="5">
        <f t="shared" ref="M34:M36" si="6">4*20</f>
        <v>80</v>
      </c>
      <c r="N34" s="13"/>
    </row>
    <row r="35" spans="2:16">
      <c r="B35" s="5">
        <v>3</v>
      </c>
      <c r="C35" s="5" t="s">
        <v>43</v>
      </c>
      <c r="D35" s="5">
        <v>26</v>
      </c>
      <c r="E35" s="5" t="s">
        <v>51</v>
      </c>
      <c r="F35" s="5">
        <v>20</v>
      </c>
      <c r="G35" s="5">
        <f>F35+D35</f>
        <v>46</v>
      </c>
      <c r="H35">
        <f t="shared" si="5"/>
        <v>80</v>
      </c>
      <c r="J35" s="22"/>
      <c r="K35" s="5" t="s">
        <v>43</v>
      </c>
      <c r="L35" s="5">
        <v>26</v>
      </c>
      <c r="M35" s="5">
        <f t="shared" si="6"/>
        <v>80</v>
      </c>
      <c r="N35" s="13"/>
    </row>
    <row r="36" spans="2:16">
      <c r="B36" s="5">
        <v>4</v>
      </c>
      <c r="C36" s="5" t="s">
        <v>49</v>
      </c>
      <c r="D36" s="5">
        <v>33</v>
      </c>
      <c r="E36" s="5" t="s">
        <v>3</v>
      </c>
      <c r="F36" s="5">
        <v>12</v>
      </c>
      <c r="G36" s="5">
        <f t="shared" si="4"/>
        <v>45</v>
      </c>
      <c r="H36">
        <f t="shared" si="5"/>
        <v>80</v>
      </c>
      <c r="J36" s="22"/>
      <c r="K36" s="5" t="s">
        <v>49</v>
      </c>
      <c r="L36" s="5">
        <v>33</v>
      </c>
      <c r="M36" s="5">
        <f t="shared" si="6"/>
        <v>80</v>
      </c>
      <c r="N36" s="13"/>
    </row>
    <row r="37" spans="2:16">
      <c r="B37" s="5">
        <v>5</v>
      </c>
      <c r="C37" s="5" t="s">
        <v>51</v>
      </c>
      <c r="D37" s="5">
        <v>20</v>
      </c>
      <c r="E37" s="5" t="s">
        <v>48</v>
      </c>
      <c r="F37" s="5">
        <v>21</v>
      </c>
      <c r="G37" s="5">
        <f t="shared" si="4"/>
        <v>41</v>
      </c>
      <c r="H37">
        <f t="shared" si="5"/>
        <v>80</v>
      </c>
      <c r="J37" s="22"/>
      <c r="K37" s="5" t="s">
        <v>51</v>
      </c>
      <c r="L37" s="5">
        <v>20</v>
      </c>
      <c r="M37" s="5">
        <v>240</v>
      </c>
      <c r="N37" s="12"/>
    </row>
    <row r="38" spans="2:16">
      <c r="F38">
        <f>10*20</f>
        <v>200</v>
      </c>
      <c r="G38">
        <f>F38*3.5</f>
        <v>700</v>
      </c>
      <c r="J38" s="22" t="s">
        <v>69</v>
      </c>
      <c r="K38" s="5" t="s">
        <v>2</v>
      </c>
      <c r="L38" s="5">
        <v>12</v>
      </c>
      <c r="M38" s="5">
        <f>4*20</f>
        <v>80</v>
      </c>
      <c r="N38" s="12"/>
      <c r="O38" s="5" t="s">
        <v>52</v>
      </c>
      <c r="P38" s="5">
        <v>32</v>
      </c>
    </row>
    <row r="39" spans="2:16">
      <c r="G39">
        <f>G38*2</f>
        <v>1400</v>
      </c>
      <c r="J39" s="22"/>
      <c r="K39" s="5" t="s">
        <v>3</v>
      </c>
      <c r="L39" s="5">
        <v>12</v>
      </c>
      <c r="M39" s="5">
        <v>80</v>
      </c>
      <c r="N39" s="12"/>
      <c r="O39" s="5" t="s">
        <v>43</v>
      </c>
      <c r="P39" s="5">
        <v>26</v>
      </c>
    </row>
    <row r="40" spans="2:16">
      <c r="J40" s="22"/>
      <c r="K40" s="5" t="s">
        <v>48</v>
      </c>
      <c r="L40" s="5">
        <v>21</v>
      </c>
      <c r="M40" s="5">
        <v>80</v>
      </c>
      <c r="N40" s="12"/>
      <c r="O40" s="5" t="s">
        <v>49</v>
      </c>
      <c r="P40" s="5">
        <v>33</v>
      </c>
    </row>
    <row r="41" spans="2:16">
      <c r="J41" s="16" t="s">
        <v>70</v>
      </c>
      <c r="K41" s="17"/>
      <c r="L41" s="18"/>
      <c r="M41" s="5">
        <f>SUM(M33:M40)</f>
        <v>800</v>
      </c>
    </row>
  </sheetData>
  <mergeCells count="12">
    <mergeCell ref="J38:J40"/>
    <mergeCell ref="J41:L41"/>
    <mergeCell ref="J28:L28"/>
    <mergeCell ref="J16:J21"/>
    <mergeCell ref="J22:J27"/>
    <mergeCell ref="J32:M32"/>
    <mergeCell ref="J33:J37"/>
    <mergeCell ref="J1:M1"/>
    <mergeCell ref="J3:J6"/>
    <mergeCell ref="J7:J8"/>
    <mergeCell ref="J9:L9"/>
    <mergeCell ref="J14:M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rightToLeft="1" tabSelected="1" zoomScale="90" zoomScaleNormal="90" workbookViewId="0">
      <selection activeCell="F6" sqref="F6"/>
    </sheetView>
  </sheetViews>
  <sheetFormatPr defaultRowHeight="14.5"/>
  <cols>
    <col min="1" max="1" width="3" customWidth="1"/>
    <col min="2" max="2" width="56.36328125" bestFit="1" customWidth="1"/>
    <col min="3" max="3" width="6.453125" customWidth="1"/>
  </cols>
  <sheetData>
    <row r="1" spans="1:3" ht="15.5">
      <c r="A1" s="23" t="s">
        <v>56</v>
      </c>
      <c r="B1" s="24" t="s">
        <v>55</v>
      </c>
      <c r="C1" s="24" t="s">
        <v>93</v>
      </c>
    </row>
    <row r="2" spans="1:3" ht="46.5">
      <c r="A2" s="23">
        <v>1</v>
      </c>
      <c r="B2" s="25" t="s">
        <v>36</v>
      </c>
      <c r="C2" s="23">
        <v>4</v>
      </c>
    </row>
    <row r="3" spans="1:3" ht="15.5">
      <c r="A3" s="23">
        <v>2</v>
      </c>
      <c r="B3" s="23" t="s">
        <v>94</v>
      </c>
      <c r="C3" s="23">
        <v>1</v>
      </c>
    </row>
    <row r="4" spans="1:3" ht="15.5">
      <c r="A4" s="23">
        <v>3</v>
      </c>
      <c r="B4" s="23" t="s">
        <v>89</v>
      </c>
      <c r="C4" s="23">
        <v>1</v>
      </c>
    </row>
    <row r="5" spans="1:3">
      <c r="A5" s="26">
        <v>4</v>
      </c>
      <c r="B5" s="26" t="s">
        <v>90</v>
      </c>
      <c r="C5" s="26">
        <v>10</v>
      </c>
    </row>
    <row r="6" spans="1:3">
      <c r="A6" s="26"/>
      <c r="B6" s="26"/>
      <c r="C6" s="26"/>
    </row>
    <row r="7" spans="1:3" ht="15.5">
      <c r="A7" s="23">
        <v>5</v>
      </c>
      <c r="B7" s="23" t="s">
        <v>91</v>
      </c>
      <c r="C7" s="23">
        <v>2</v>
      </c>
    </row>
    <row r="8" spans="1:3">
      <c r="A8" s="26">
        <v>6</v>
      </c>
      <c r="B8" s="26" t="s">
        <v>84</v>
      </c>
      <c r="C8" s="26">
        <v>2</v>
      </c>
    </row>
    <row r="9" spans="1:3">
      <c r="A9" s="26"/>
      <c r="B9" s="26"/>
      <c r="C9" s="26"/>
    </row>
    <row r="10" spans="1:3" ht="15.5">
      <c r="A10" s="23">
        <v>7</v>
      </c>
      <c r="B10" s="23" t="s">
        <v>85</v>
      </c>
      <c r="C10" s="23">
        <v>1</v>
      </c>
    </row>
    <row r="11" spans="1:3" ht="15.5">
      <c r="A11" s="23">
        <v>8</v>
      </c>
      <c r="B11" s="23" t="s">
        <v>86</v>
      </c>
      <c r="C11" s="23">
        <v>1</v>
      </c>
    </row>
    <row r="12" spans="1:3" ht="15.5">
      <c r="A12" s="23">
        <v>9</v>
      </c>
      <c r="B12" s="23" t="s">
        <v>87</v>
      </c>
      <c r="C12" s="23">
        <v>1</v>
      </c>
    </row>
    <row r="13" spans="1:3" ht="15.5">
      <c r="A13" s="23">
        <v>10</v>
      </c>
      <c r="B13" s="23" t="s">
        <v>95</v>
      </c>
      <c r="C13" s="23">
        <v>15</v>
      </c>
    </row>
    <row r="14" spans="1:3" ht="15.5">
      <c r="A14" s="23">
        <v>11</v>
      </c>
      <c r="B14" s="23" t="s">
        <v>92</v>
      </c>
      <c r="C14" s="23">
        <v>10</v>
      </c>
    </row>
    <row r="15" spans="1:3" ht="15.5">
      <c r="A15" s="23">
        <v>12</v>
      </c>
      <c r="B15" s="23" t="s">
        <v>88</v>
      </c>
      <c r="C15" s="23">
        <v>1</v>
      </c>
    </row>
  </sheetData>
  <mergeCells count="6">
    <mergeCell ref="B8:B9"/>
    <mergeCell ref="C8:C9"/>
    <mergeCell ref="A8:A9"/>
    <mergeCell ref="B5:B6"/>
    <mergeCell ref="C5:C6"/>
    <mergeCell ref="A5:A6"/>
  </mergeCells>
  <hyperlinks>
    <hyperlink ref="B14" r:id="rId1" location="vhid=EzWLmgjaO9eqoM&amp;vssid=mosaic" display="https://www.google.com/search?q=%D8%A8%D9%88%D9%83%D8%B3+%D8%A8%D9%84%D8%A7%D8%B3%D8%AA%D9%8A%D9%83&amp;sca_esv=f34846371ddf0b46&amp;hl=ar-EG&amp;udm=2&amp;sxsrf=AE3TifPLCpUgUQplX1Tn8KVR8DAOQ-IQZw%3A1756725778791&amp;ei=EoK1aNf6L7SJkdUPzqW3yAk&amp;ved=0ahUKEwjXy4zAubePAxW0RKQEHc7SDZkQ4dUDCBE&amp;uact=5&amp;oq=%D8%A8%D9%88%D9%83%D8%B3+%D8%A8%D9%84%D8%A7%D8%B3%D8%AA%D9%8A%D9%83&amp;gs_lp=Egtnd3Mtd2l6LWltZyIX2KjZiNmD2LMg2KjZhNin2LPYqtmK2YMyBRAAGIAEMgUQABiABDIFEAAYgAQyBRAAGIAEMgUQABiABDIFEAAYgAQyBRAAGIAEMgUQABiABDIEEAAYHjIEEAAYHkjvK1CiBFiHJXABeACQAQCYAXmgAf4JqgEEMS4xMbgBA8gBAPgBAZgCDKACxQqoAgDCAgsQABiABBixAxiDAcICCBAAGIAEGLEDwgIOEAAYgAQYsQMYgwEYigXCAgsQABiABBixAxiKBZgDApIHBDAuMTKgB4IssgcEMC4xMrgHxQrCBwgwLjEuMTAuMcgHPw&amp;sclient=gws-wiz-img - vhid=EzWLmgjaO9eqoM&amp;vssid=mosaic"/>
  </hyperlinks>
  <pageMargins left="0.7" right="0.7" top="0.75" bottom="0.75" header="0.3" footer="0.3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5"/>
  <sheetViews>
    <sheetView topLeftCell="A4" workbookViewId="0">
      <selection activeCell="D4" sqref="D4"/>
    </sheetView>
  </sheetViews>
  <sheetFormatPr defaultRowHeight="14.5"/>
  <cols>
    <col min="7" max="12" width="8.7265625" customWidth="1"/>
    <col min="13" max="13" width="51.54296875" customWidth="1"/>
  </cols>
  <sheetData>
    <row r="3" spans="4:13" ht="15" thickBot="1"/>
    <row r="4" spans="4:13" ht="109" thickBot="1">
      <c r="D4" t="s">
        <v>41</v>
      </c>
      <c r="J4" t="s">
        <v>40</v>
      </c>
      <c r="M4" s="3" t="s">
        <v>38</v>
      </c>
    </row>
    <row r="5" spans="4:13" ht="78" thickBot="1">
      <c r="J5" s="4" t="s">
        <v>39</v>
      </c>
      <c r="M5" s="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ورقة1</vt:lpstr>
      <vt:lpstr>جاد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Ehab</cp:lastModifiedBy>
  <dcterms:created xsi:type="dcterms:W3CDTF">2015-06-05T18:17:20Z</dcterms:created>
  <dcterms:modified xsi:type="dcterms:W3CDTF">2025-09-14T08:27:46Z</dcterms:modified>
</cp:coreProperties>
</file>